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CHART" sheetId="2" r:id="rId2"/>
  </sheets>
  <calcPr calcId="125725"/>
</workbook>
</file>

<file path=xl/calcChain.xml><?xml version="1.0" encoding="utf-8"?>
<calcChain xmlns="http://schemas.openxmlformats.org/spreadsheetml/2006/main">
  <c r="E21" i="1"/>
  <c r="H21"/>
  <c r="G21"/>
  <c r="F11"/>
  <c r="G11" s="1"/>
  <c r="H11" s="1"/>
  <c r="F12"/>
  <c r="G12" s="1"/>
  <c r="H12" s="1"/>
  <c r="F16"/>
  <c r="G16" s="1"/>
  <c r="H16" s="1"/>
  <c r="F10"/>
  <c r="G10" s="1"/>
  <c r="H10" s="1"/>
  <c r="F19"/>
  <c r="G19" s="1"/>
  <c r="H19" s="1"/>
  <c r="F9"/>
  <c r="G9" s="1"/>
  <c r="H9" s="1"/>
  <c r="F18"/>
  <c r="G18" s="1"/>
  <c r="H18" s="1"/>
  <c r="F20"/>
  <c r="G20" s="1"/>
  <c r="H20" s="1"/>
  <c r="F15"/>
  <c r="G15" s="1"/>
  <c r="H15" s="1"/>
  <c r="F17"/>
  <c r="G17" s="1"/>
  <c r="H17" s="1"/>
  <c r="F13"/>
  <c r="G13" s="1"/>
  <c r="H13" s="1"/>
  <c r="F14"/>
  <c r="G14" s="1"/>
  <c r="H14" s="1"/>
  <c r="F8"/>
  <c r="F21" s="1"/>
  <c r="G8" l="1"/>
  <c r="H8" s="1"/>
  <c r="F24"/>
</calcChain>
</file>

<file path=xl/sharedStrings.xml><?xml version="1.0" encoding="utf-8"?>
<sst xmlns="http://schemas.openxmlformats.org/spreadsheetml/2006/main" count="64" uniqueCount="62">
  <si>
    <t>City Of Fort Worth Employee Salary</t>
  </si>
  <si>
    <t>Schedule of Raises</t>
  </si>
  <si>
    <t>Effective Date: 1/1/2011</t>
  </si>
  <si>
    <t>LAST</t>
  </si>
  <si>
    <t>FIRST</t>
  </si>
  <si>
    <t>POSITION</t>
  </si>
  <si>
    <t>SERVICE</t>
  </si>
  <si>
    <t>SALARY</t>
  </si>
  <si>
    <t>INCREASE</t>
  </si>
  <si>
    <t>RAISE</t>
  </si>
  <si>
    <t>YEARS OF</t>
  </si>
  <si>
    <t>%</t>
  </si>
  <si>
    <t>Fisser</t>
  </si>
  <si>
    <t>Crumb</t>
  </si>
  <si>
    <t>Allen</t>
  </si>
  <si>
    <t>Best</t>
  </si>
  <si>
    <t>Garrett</t>
  </si>
  <si>
    <t>Garcia</t>
  </si>
  <si>
    <t>Streiffert</t>
  </si>
  <si>
    <t>Smith</t>
  </si>
  <si>
    <t>Irwin</t>
  </si>
  <si>
    <t>Thomas</t>
  </si>
  <si>
    <t>Washington</t>
  </si>
  <si>
    <t>Moorland</t>
  </si>
  <si>
    <t>Mendoza</t>
  </si>
  <si>
    <t>TOTALS</t>
  </si>
  <si>
    <t>Dale</t>
  </si>
  <si>
    <t>Stephen</t>
  </si>
  <si>
    <t>Darlene</t>
  </si>
  <si>
    <t>Wenona</t>
  </si>
  <si>
    <t>Bridgette</t>
  </si>
  <si>
    <t>Marion</t>
  </si>
  <si>
    <t>Steven</t>
  </si>
  <si>
    <t>Christine</t>
  </si>
  <si>
    <t>Pamela</t>
  </si>
  <si>
    <t>Cheryl</t>
  </si>
  <si>
    <t>Dean</t>
  </si>
  <si>
    <t>Blake</t>
  </si>
  <si>
    <t>Chris</t>
  </si>
  <si>
    <t>City Manager</t>
  </si>
  <si>
    <t>Water Director</t>
  </si>
  <si>
    <t>City Auditor</t>
  </si>
  <si>
    <t>Legal Secretary</t>
  </si>
  <si>
    <t>Utility Administrator</t>
  </si>
  <si>
    <t>Field Operations Crewleader</t>
  </si>
  <si>
    <t>Assiant ITS Director</t>
  </si>
  <si>
    <t>Account Te4chnicialist</t>
  </si>
  <si>
    <t>Librarian</t>
  </si>
  <si>
    <t>Senior Librarian</t>
  </si>
  <si>
    <t>Opertatons Manager</t>
  </si>
  <si>
    <t>Public Events Manager</t>
  </si>
  <si>
    <t>Compliance Specialist</t>
  </si>
  <si>
    <t xml:space="preserve"> </t>
  </si>
  <si>
    <t>2. How many employees received a 4% raise?</t>
  </si>
  <si>
    <t>1. How many employees received a 5.5% raise?</t>
  </si>
  <si>
    <t>3. Which employee has the highest salary for 2011?</t>
  </si>
  <si>
    <t>Dale Fisser</t>
  </si>
  <si>
    <t>4. Which employee has the lowest salary for 2011?</t>
  </si>
  <si>
    <t>Pamela Irwin</t>
  </si>
  <si>
    <t>No</t>
  </si>
  <si>
    <t>5. Is the employee with the fewest years of service also the lowest paid for 2011?</t>
  </si>
  <si>
    <t>n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</si>
</sst>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0" fontId="1" fillId="0" borderId="0" xfId="0" applyNumberFormat="1" applyFont="1" applyAlignment="1">
      <alignment horizontal="right"/>
    </xf>
    <xf numFmtId="44" fontId="1" fillId="0" borderId="0" xfId="1" applyFont="1" applyAlignment="1">
      <alignment horizontal="right"/>
    </xf>
    <xf numFmtId="44" fontId="1" fillId="0" borderId="0" xfId="1" applyFont="1"/>
    <xf numFmtId="0" fontId="1" fillId="0" borderId="0" xfId="0" applyFont="1" applyAlignment="1"/>
    <xf numFmtId="0" fontId="0" fillId="0" borderId="0" xfId="0" applyAlignment="1"/>
    <xf numFmtId="44" fontId="1" fillId="0" borderId="0" xfId="0" applyNumberFormat="1" applyFont="1" applyAlignment="1">
      <alignment horizontal="right"/>
    </xf>
    <xf numFmtId="44" fontId="1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8"/>
  <c:chart>
    <c:view3D>
      <c:rAngAx val="1"/>
    </c:view3D>
    <c:plotArea>
      <c:layout>
        <c:manualLayout>
          <c:layoutTarget val="inner"/>
          <c:xMode val="edge"/>
          <c:yMode val="edge"/>
          <c:x val="0.14341819772528439"/>
          <c:y val="3.6017906520808995E-2"/>
          <c:w val="0.79036172546905248"/>
          <c:h val="0.55435682078201742"/>
        </c:manualLayout>
      </c:layout>
      <c:bar3DChart>
        <c:barDir val="col"/>
        <c:grouping val="clustered"/>
        <c:ser>
          <c:idx val="0"/>
          <c:order val="0"/>
          <c:cat>
            <c:strRef>
              <c:f>Sheet1!$C$8:$C$20</c:f>
              <c:strCache>
                <c:ptCount val="13"/>
                <c:pt idx="0">
                  <c:v>City Manager</c:v>
                </c:pt>
                <c:pt idx="1">
                  <c:v>Assiant ITS Director</c:v>
                </c:pt>
                <c:pt idx="2">
                  <c:v>Utility Administrator</c:v>
                </c:pt>
                <c:pt idx="3">
                  <c:v>Water Director</c:v>
                </c:pt>
                <c:pt idx="4">
                  <c:v>City Auditor</c:v>
                </c:pt>
                <c:pt idx="5">
                  <c:v>Public Events Manager</c:v>
                </c:pt>
                <c:pt idx="6">
                  <c:v>Opertatons Manager</c:v>
                </c:pt>
                <c:pt idx="7">
                  <c:v>Senior Librarian</c:v>
                </c:pt>
                <c:pt idx="8">
                  <c:v>Legal Secretary</c:v>
                </c:pt>
                <c:pt idx="9">
                  <c:v>Librarian</c:v>
                </c:pt>
                <c:pt idx="10">
                  <c:v>Account Te4chnicialist</c:v>
                </c:pt>
                <c:pt idx="11">
                  <c:v>Field Operations Crewleader</c:v>
                </c:pt>
                <c:pt idx="12">
                  <c:v>Compliance Specialist</c:v>
                </c:pt>
              </c:strCache>
            </c:strRef>
          </c:cat>
          <c:val>
            <c:numRef>
              <c:f>Sheet1!$H$8:$H$20</c:f>
              <c:numCache>
                <c:formatCode>_("$"* #,##0.00_);_("$"* \(#,##0.00\);_("$"* "-"??_);_(@_)</c:formatCode>
                <c:ptCount val="13"/>
                <c:pt idx="0">
                  <c:v>239057.72500000001</c:v>
                </c:pt>
                <c:pt idx="1">
                  <c:v>142877.595</c:v>
                </c:pt>
                <c:pt idx="2">
                  <c:v>139190.37</c:v>
                </c:pt>
                <c:pt idx="3">
                  <c:v>153240.88</c:v>
                </c:pt>
                <c:pt idx="4">
                  <c:v>144609.92000000001</c:v>
                </c:pt>
                <c:pt idx="5">
                  <c:v>65418.44</c:v>
                </c:pt>
                <c:pt idx="6">
                  <c:v>52862.885000000002</c:v>
                </c:pt>
                <c:pt idx="7">
                  <c:v>47947.64</c:v>
                </c:pt>
                <c:pt idx="8">
                  <c:v>42505.95</c:v>
                </c:pt>
                <c:pt idx="9">
                  <c:v>52241.279999999999</c:v>
                </c:pt>
                <c:pt idx="10">
                  <c:v>41901.599999999999</c:v>
                </c:pt>
                <c:pt idx="11">
                  <c:v>41879.760000000002</c:v>
                </c:pt>
                <c:pt idx="12">
                  <c:v>41771.599999999999</c:v>
                </c:pt>
              </c:numCache>
            </c:numRef>
          </c:val>
        </c:ser>
        <c:shape val="box"/>
        <c:axId val="48461312"/>
        <c:axId val="48462848"/>
        <c:axId val="0"/>
      </c:bar3DChart>
      <c:catAx>
        <c:axId val="48461312"/>
        <c:scaling>
          <c:orientation val="minMax"/>
        </c:scaling>
        <c:axPos val="b"/>
        <c:tickLblPos val="nextTo"/>
        <c:crossAx val="48462848"/>
        <c:crosses val="autoZero"/>
        <c:auto val="1"/>
        <c:lblAlgn val="ctr"/>
        <c:lblOffset val="100"/>
      </c:catAx>
      <c:valAx>
        <c:axId val="48462848"/>
        <c:scaling>
          <c:orientation val="minMax"/>
        </c:scaling>
        <c:axPos val="l"/>
        <c:majorGridlines/>
        <c:numFmt formatCode="_(&quot;$&quot;* #,##0.00_);_(&quot;$&quot;* \(#,##0.00\);_(&quot;$&quot;* &quot;-&quot;??_);_(@_)" sourceLinked="1"/>
        <c:tickLblPos val="nextTo"/>
        <c:crossAx val="48461312"/>
        <c:crosses val="autoZero"/>
        <c:crossBetween val="between"/>
      </c:valAx>
    </c:plotArea>
    <c:plotVisOnly val="1"/>
  </c:chart>
  <c:spPr>
    <a:solidFill>
      <a:schemeClr val="accent1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581025</xdr:colOff>
      <xdr:row>19</xdr:row>
      <xdr:rowOff>95251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0.37868</cdr:x>
      <cdr:y>0.85014</cdr:y>
    </cdr:from>
    <cdr:to>
      <cdr:x>0.65335</cdr:x>
      <cdr:y>0.94746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28464" y="3158059"/>
          <a:ext cx="1833986" cy="3615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2000" b="1">
              <a:latin typeface="Arial" pitchFamily="34" charset="0"/>
              <a:cs typeface="Arial" pitchFamily="34" charset="0"/>
            </a:rPr>
            <a:t>POSOTIONS</a:t>
          </a:r>
        </a:p>
      </cdr:txBody>
    </cdr:sp>
  </cdr:relSizeAnchor>
  <cdr:relSizeAnchor xmlns:cdr="http://schemas.openxmlformats.org/drawingml/2006/chartDrawing">
    <cdr:from>
      <cdr:x>0.00428</cdr:x>
      <cdr:y>0</cdr:y>
    </cdr:from>
    <cdr:to>
      <cdr:x>0.03994</cdr:x>
      <cdr:y>0.61026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8575" y="0"/>
          <a:ext cx="238125" cy="2266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2000" b="1"/>
            <a:t>SALARY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Layout" zoomScaleNormal="100" workbookViewId="0">
      <selection activeCell="F2" sqref="F2"/>
    </sheetView>
  </sheetViews>
  <sheetFormatPr defaultColWidth="9.140625" defaultRowHeight="15"/>
  <cols>
    <col min="1" max="2" width="15.7109375" style="11" customWidth="1"/>
    <col min="3" max="3" width="25.7109375" style="11" customWidth="1"/>
    <col min="4" max="4" width="9.140625" style="8"/>
    <col min="5" max="7" width="13.7109375" style="5" customWidth="1"/>
    <col min="8" max="8" width="14" bestFit="1" customWidth="1"/>
  </cols>
  <sheetData>
    <row r="1" spans="1:10">
      <c r="A1" s="9" t="s">
        <v>0</v>
      </c>
      <c r="B1" s="9"/>
      <c r="C1" s="9"/>
      <c r="D1" s="6"/>
      <c r="E1" s="3"/>
      <c r="F1" s="3"/>
      <c r="G1" s="3"/>
      <c r="H1" s="2"/>
      <c r="I1" s="1"/>
      <c r="J1" s="1"/>
    </row>
    <row r="2" spans="1:10">
      <c r="A2" s="9" t="s">
        <v>1</v>
      </c>
      <c r="B2" s="9"/>
      <c r="C2" s="9"/>
      <c r="D2" s="6"/>
      <c r="E2" s="3"/>
      <c r="F2" s="3" t="s">
        <v>52</v>
      </c>
      <c r="G2" s="3"/>
      <c r="H2" s="2"/>
      <c r="I2" s="1"/>
      <c r="J2" s="1"/>
    </row>
    <row r="3" spans="1:10">
      <c r="A3" s="9" t="s">
        <v>2</v>
      </c>
      <c r="B3" s="9"/>
      <c r="C3" s="9"/>
      <c r="D3" s="6"/>
      <c r="E3" s="3"/>
      <c r="F3" s="3"/>
      <c r="G3" s="3"/>
      <c r="H3" s="2"/>
      <c r="I3" s="1"/>
      <c r="J3" s="1"/>
    </row>
    <row r="4" spans="1:10">
      <c r="A4" s="9"/>
      <c r="B4" s="9"/>
      <c r="C4" s="9"/>
      <c r="D4" s="6"/>
      <c r="E4" s="3"/>
      <c r="F4" s="3"/>
      <c r="G4" s="3"/>
      <c r="H4" s="2"/>
      <c r="I4" s="1"/>
      <c r="J4" s="1"/>
    </row>
    <row r="5" spans="1:10">
      <c r="A5" s="9"/>
      <c r="B5" s="9"/>
      <c r="C5" s="9"/>
      <c r="D5" s="6" t="s">
        <v>10</v>
      </c>
      <c r="E5" s="3">
        <v>2010</v>
      </c>
      <c r="F5" s="3" t="s">
        <v>11</v>
      </c>
      <c r="G5" s="3">
        <v>2011</v>
      </c>
      <c r="H5" s="2">
        <v>2011</v>
      </c>
      <c r="I5" s="1"/>
      <c r="J5" s="1"/>
    </row>
    <row r="6" spans="1:10">
      <c r="A6" s="9" t="s">
        <v>3</v>
      </c>
      <c r="B6" s="9" t="s">
        <v>4</v>
      </c>
      <c r="C6" s="9" t="s">
        <v>5</v>
      </c>
      <c r="D6" s="6" t="s">
        <v>6</v>
      </c>
      <c r="E6" s="3" t="s">
        <v>7</v>
      </c>
      <c r="F6" s="3" t="s">
        <v>8</v>
      </c>
      <c r="G6" s="3" t="s">
        <v>9</v>
      </c>
      <c r="H6" s="3" t="s">
        <v>7</v>
      </c>
      <c r="I6" s="1"/>
      <c r="J6" s="1"/>
    </row>
    <row r="7" spans="1:10">
      <c r="A7" s="10"/>
      <c r="B7" s="10"/>
      <c r="C7" s="10"/>
      <c r="D7" s="7"/>
      <c r="E7" s="4"/>
      <c r="F7" s="4"/>
      <c r="G7" s="4"/>
      <c r="H7" s="1"/>
      <c r="I7" s="1"/>
      <c r="J7" s="1"/>
    </row>
    <row r="8" spans="1:10">
      <c r="A8" s="10" t="s">
        <v>12</v>
      </c>
      <c r="B8" s="10" t="s">
        <v>26</v>
      </c>
      <c r="C8" s="10" t="s">
        <v>39</v>
      </c>
      <c r="D8" s="7">
        <v>25</v>
      </c>
      <c r="E8" s="13">
        <v>226595</v>
      </c>
      <c r="F8" s="12">
        <f t="shared" ref="F8:F20" si="0">IF(D8&gt;5,5.5%,4%)</f>
        <v>5.5E-2</v>
      </c>
      <c r="G8" s="13">
        <f t="shared" ref="G8:G20" si="1">E8*F8</f>
        <v>12462.725</v>
      </c>
      <c r="H8" s="14">
        <f t="shared" ref="H8:H20" si="2">E8+G8</f>
        <v>239057.72500000001</v>
      </c>
      <c r="I8" s="1"/>
      <c r="J8" s="1"/>
    </row>
    <row r="9" spans="1:10">
      <c r="A9" s="10" t="s">
        <v>18</v>
      </c>
      <c r="B9" s="10" t="s">
        <v>32</v>
      </c>
      <c r="C9" s="10" t="s">
        <v>45</v>
      </c>
      <c r="D9" s="7">
        <v>6</v>
      </c>
      <c r="E9" s="13">
        <v>135429</v>
      </c>
      <c r="F9" s="12">
        <f t="shared" si="0"/>
        <v>5.5E-2</v>
      </c>
      <c r="G9" s="13">
        <f t="shared" si="1"/>
        <v>7448.5950000000003</v>
      </c>
      <c r="H9" s="14">
        <f t="shared" si="2"/>
        <v>142877.595</v>
      </c>
      <c r="I9" s="1"/>
      <c r="J9" s="1"/>
    </row>
    <row r="10" spans="1:10">
      <c r="A10" s="10" t="s">
        <v>16</v>
      </c>
      <c r="B10" s="10" t="s">
        <v>30</v>
      </c>
      <c r="C10" s="10" t="s">
        <v>43</v>
      </c>
      <c r="D10" s="7">
        <v>16</v>
      </c>
      <c r="E10" s="13">
        <v>131934</v>
      </c>
      <c r="F10" s="12">
        <f t="shared" si="0"/>
        <v>5.5E-2</v>
      </c>
      <c r="G10" s="13">
        <f t="shared" si="1"/>
        <v>7256.37</v>
      </c>
      <c r="H10" s="14">
        <f t="shared" si="2"/>
        <v>139190.37</v>
      </c>
      <c r="I10" s="1"/>
      <c r="J10" s="1"/>
    </row>
    <row r="11" spans="1:10">
      <c r="A11" s="10" t="s">
        <v>13</v>
      </c>
      <c r="B11" s="10" t="s">
        <v>27</v>
      </c>
      <c r="C11" s="10" t="s">
        <v>40</v>
      </c>
      <c r="D11" s="7">
        <v>3</v>
      </c>
      <c r="E11" s="13">
        <v>147347</v>
      </c>
      <c r="F11" s="12">
        <f t="shared" si="0"/>
        <v>0.04</v>
      </c>
      <c r="G11" s="13">
        <f t="shared" si="1"/>
        <v>5893.88</v>
      </c>
      <c r="H11" s="14">
        <f t="shared" si="2"/>
        <v>153240.88</v>
      </c>
      <c r="I11" s="1" t="s">
        <v>52</v>
      </c>
      <c r="J11" s="1"/>
    </row>
    <row r="12" spans="1:10">
      <c r="A12" s="10" t="s">
        <v>14</v>
      </c>
      <c r="B12" s="10" t="s">
        <v>28</v>
      </c>
      <c r="C12" s="10" t="s">
        <v>41</v>
      </c>
      <c r="D12" s="7">
        <v>5</v>
      </c>
      <c r="E12" s="13">
        <v>139048</v>
      </c>
      <c r="F12" s="12">
        <f t="shared" si="0"/>
        <v>0.04</v>
      </c>
      <c r="G12" s="13">
        <f t="shared" si="1"/>
        <v>5561.92</v>
      </c>
      <c r="H12" s="14">
        <f t="shared" si="2"/>
        <v>144609.92000000001</v>
      </c>
      <c r="I12" s="1"/>
      <c r="J12" s="1"/>
    </row>
    <row r="13" spans="1:10">
      <c r="A13" s="10" t="s">
        <v>23</v>
      </c>
      <c r="B13" s="10" t="s">
        <v>37</v>
      </c>
      <c r="C13" s="10" t="s">
        <v>50</v>
      </c>
      <c r="D13" s="7">
        <v>12</v>
      </c>
      <c r="E13" s="13">
        <v>62008</v>
      </c>
      <c r="F13" s="12">
        <f t="shared" si="0"/>
        <v>5.5E-2</v>
      </c>
      <c r="G13" s="13">
        <f t="shared" si="1"/>
        <v>3410.44</v>
      </c>
      <c r="H13" s="14">
        <f t="shared" si="2"/>
        <v>65418.44</v>
      </c>
      <c r="I13" s="1"/>
      <c r="J13" s="1"/>
    </row>
    <row r="14" spans="1:10">
      <c r="A14" s="10" t="s">
        <v>24</v>
      </c>
      <c r="B14" s="10" t="s">
        <v>38</v>
      </c>
      <c r="C14" s="10" t="s">
        <v>49</v>
      </c>
      <c r="D14" s="7">
        <v>11</v>
      </c>
      <c r="E14" s="13">
        <v>50107</v>
      </c>
      <c r="F14" s="12">
        <f t="shared" si="0"/>
        <v>5.5E-2</v>
      </c>
      <c r="G14" s="13">
        <f t="shared" si="1"/>
        <v>2755.8850000000002</v>
      </c>
      <c r="H14" s="14">
        <f t="shared" si="2"/>
        <v>52862.885000000002</v>
      </c>
      <c r="I14" s="1"/>
      <c r="J14" s="1"/>
    </row>
    <row r="15" spans="1:10">
      <c r="A15" s="10" t="s">
        <v>21</v>
      </c>
      <c r="B15" s="10" t="s">
        <v>35</v>
      </c>
      <c r="C15" s="10" t="s">
        <v>48</v>
      </c>
      <c r="D15" s="7">
        <v>17</v>
      </c>
      <c r="E15" s="13">
        <v>45448</v>
      </c>
      <c r="F15" s="12">
        <f t="shared" si="0"/>
        <v>5.5E-2</v>
      </c>
      <c r="G15" s="13">
        <f t="shared" si="1"/>
        <v>2499.64</v>
      </c>
      <c r="H15" s="14">
        <f t="shared" si="2"/>
        <v>47947.64</v>
      </c>
      <c r="I15" s="1"/>
      <c r="J15" s="1"/>
    </row>
    <row r="16" spans="1:10">
      <c r="A16" s="10" t="s">
        <v>15</v>
      </c>
      <c r="B16" s="10" t="s">
        <v>29</v>
      </c>
      <c r="C16" s="10" t="s">
        <v>42</v>
      </c>
      <c r="D16" s="7">
        <v>10</v>
      </c>
      <c r="E16" s="13">
        <v>40290</v>
      </c>
      <c r="F16" s="12">
        <f t="shared" si="0"/>
        <v>5.5E-2</v>
      </c>
      <c r="G16" s="13">
        <f t="shared" si="1"/>
        <v>2215.9499999999998</v>
      </c>
      <c r="H16" s="14">
        <f t="shared" si="2"/>
        <v>42505.95</v>
      </c>
      <c r="I16" s="1"/>
      <c r="J16" s="1"/>
    </row>
    <row r="17" spans="1:10">
      <c r="A17" s="10" t="s">
        <v>22</v>
      </c>
      <c r="B17" s="10" t="s">
        <v>36</v>
      </c>
      <c r="C17" s="10" t="s">
        <v>47</v>
      </c>
      <c r="D17" s="7">
        <v>4</v>
      </c>
      <c r="E17" s="13">
        <v>50232</v>
      </c>
      <c r="F17" s="12">
        <f t="shared" si="0"/>
        <v>0.04</v>
      </c>
      <c r="G17" s="13">
        <f t="shared" si="1"/>
        <v>2009.28</v>
      </c>
      <c r="H17" s="14">
        <f t="shared" si="2"/>
        <v>52241.279999999999</v>
      </c>
      <c r="I17" s="1"/>
      <c r="J17" s="1"/>
    </row>
    <row r="18" spans="1:10">
      <c r="A18" s="10" t="s">
        <v>19</v>
      </c>
      <c r="B18" s="10" t="s">
        <v>33</v>
      </c>
      <c r="C18" s="10" t="s">
        <v>46</v>
      </c>
      <c r="D18" s="7">
        <v>3</v>
      </c>
      <c r="E18" s="13">
        <v>40290</v>
      </c>
      <c r="F18" s="12">
        <f t="shared" si="0"/>
        <v>0.04</v>
      </c>
      <c r="G18" s="13">
        <f t="shared" si="1"/>
        <v>1611.6000000000001</v>
      </c>
      <c r="H18" s="14">
        <f t="shared" si="2"/>
        <v>41901.599999999999</v>
      </c>
      <c r="I18" s="1"/>
      <c r="J18" s="1"/>
    </row>
    <row r="19" spans="1:10">
      <c r="A19" s="10" t="s">
        <v>17</v>
      </c>
      <c r="B19" s="10" t="s">
        <v>31</v>
      </c>
      <c r="C19" s="10" t="s">
        <v>44</v>
      </c>
      <c r="D19" s="7">
        <v>1</v>
      </c>
      <c r="E19" s="13">
        <v>40269</v>
      </c>
      <c r="F19" s="12">
        <f t="shared" si="0"/>
        <v>0.04</v>
      </c>
      <c r="G19" s="13">
        <f t="shared" si="1"/>
        <v>1610.76</v>
      </c>
      <c r="H19" s="14">
        <f t="shared" si="2"/>
        <v>41879.760000000002</v>
      </c>
      <c r="I19" s="1"/>
      <c r="J19" s="1"/>
    </row>
    <row r="20" spans="1:10">
      <c r="A20" s="10" t="s">
        <v>20</v>
      </c>
      <c r="B20" s="10" t="s">
        <v>34</v>
      </c>
      <c r="C20" s="10" t="s">
        <v>51</v>
      </c>
      <c r="D20" s="7">
        <v>4</v>
      </c>
      <c r="E20" s="13">
        <v>40165</v>
      </c>
      <c r="F20" s="12">
        <f t="shared" si="0"/>
        <v>0.04</v>
      </c>
      <c r="G20" s="13">
        <f t="shared" si="1"/>
        <v>1606.6000000000001</v>
      </c>
      <c r="H20" s="14">
        <f t="shared" si="2"/>
        <v>41771.599999999999</v>
      </c>
      <c r="I20" s="1"/>
      <c r="J20" s="1"/>
    </row>
    <row r="21" spans="1:10">
      <c r="A21" s="9" t="s">
        <v>25</v>
      </c>
      <c r="B21" s="10"/>
      <c r="C21" s="10"/>
      <c r="D21" s="7"/>
      <c r="E21" s="17">
        <f>SUM(E8:E20)</f>
        <v>1149162</v>
      </c>
      <c r="F21" s="15">
        <f>COUNTIF(F8:F20,5.5%)</f>
        <v>7</v>
      </c>
      <c r="G21" s="17">
        <f>SUM(G8:G20)</f>
        <v>56343.644999999997</v>
      </c>
      <c r="H21" s="18">
        <f>SUM(H8:H20)</f>
        <v>1205505.6450000003</v>
      </c>
      <c r="I21" s="1"/>
      <c r="J21" s="1"/>
    </row>
    <row r="22" spans="1:10">
      <c r="A22" s="10"/>
      <c r="B22" s="10"/>
      <c r="C22" s="10"/>
      <c r="D22" s="7"/>
      <c r="E22" s="4"/>
      <c r="F22" s="15"/>
      <c r="G22" s="4"/>
      <c r="H22" s="1"/>
      <c r="I22" s="1"/>
      <c r="J22" s="1"/>
    </row>
    <row r="23" spans="1:10">
      <c r="A23" s="10" t="s">
        <v>54</v>
      </c>
      <c r="B23" s="10"/>
      <c r="C23" s="10"/>
      <c r="E23" s="4"/>
      <c r="F23" s="15">
        <v>7</v>
      </c>
      <c r="G23" s="4"/>
      <c r="H23" s="1"/>
      <c r="I23" s="1"/>
      <c r="J23" s="1"/>
    </row>
    <row r="24" spans="1:10">
      <c r="A24" s="10" t="s">
        <v>53</v>
      </c>
      <c r="B24" s="10"/>
      <c r="C24" s="10"/>
      <c r="D24" s="7"/>
      <c r="F24" s="16">
        <f>COUNTIF(F8:F20,4%)</f>
        <v>6</v>
      </c>
      <c r="J24" s="1"/>
    </row>
    <row r="25" spans="1:10">
      <c r="A25" s="11" t="s">
        <v>55</v>
      </c>
      <c r="F25" s="5" t="s">
        <v>56</v>
      </c>
    </row>
    <row r="26" spans="1:10">
      <c r="A26" s="11" t="s">
        <v>57</v>
      </c>
      <c r="F26" s="5" t="s">
        <v>58</v>
      </c>
    </row>
    <row r="27" spans="1:10">
      <c r="A27" s="11" t="s">
        <v>60</v>
      </c>
      <c r="F27" s="5" t="s">
        <v>59</v>
      </c>
    </row>
  </sheetData>
  <sortState ref="A8:H20">
    <sortCondition descending="1" ref="G8:G20"/>
  </sortState>
  <pageMargins left="0.7" right="0.7" top="0.75" bottom="0.75" header="0.3" footer="0.3"/>
  <pageSetup scale="69" orientation="portrait" r:id="rId1"/>
  <headerFooter>
    <oddHeader xml:space="preserve">&amp;LActivity 48 - Hailey Santos&amp;CRAISE&amp;R&amp;D
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P15"/>
  <sheetViews>
    <sheetView workbookViewId="0">
      <selection activeCell="P15" sqref="P15"/>
    </sheetView>
  </sheetViews>
  <sheetFormatPr defaultRowHeight="15"/>
  <sheetData>
    <row r="15" spans="16:16">
      <c r="P15" t="s">
        <v>61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CHART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2012-04-09T15:10:10Z</dcterms:created>
  <dcterms:modified xsi:type="dcterms:W3CDTF">2012-06-05T12:54:13Z</dcterms:modified>
</cp:coreProperties>
</file>